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75" windowWidth="19320" windowHeight="9975"/>
  </bookViews>
  <sheets>
    <sheet name="Equation TT-1" sheetId="1" r:id="rId1"/>
    <sheet name="Table TT-1" sheetId="2" r:id="rId2"/>
  </sheets>
  <definedNames>
    <definedName name="Carbonate_Type">'Equation TT-1'!#REF!</definedName>
    <definedName name="_xlnm.Print_Titles" localSheetId="0">'Equation TT-1'!$1:$4</definedName>
    <definedName name="_xlnm.Print_Titles" localSheetId="1">'Table TT-1'!$1:$2</definedName>
  </definedNames>
  <calcPr calcId="145621"/>
</workbook>
</file>

<file path=xl/calcChain.xml><?xml version="1.0" encoding="utf-8"?>
<calcChain xmlns="http://schemas.openxmlformats.org/spreadsheetml/2006/main">
  <c r="D36" i="1" l="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35" i="1"/>
  <c r="B4" i="1"/>
  <c r="C31" i="1"/>
  <c r="C94" i="1" l="1"/>
</calcChain>
</file>

<file path=xl/sharedStrings.xml><?xml version="1.0" encoding="utf-8"?>
<sst xmlns="http://schemas.openxmlformats.org/spreadsheetml/2006/main" count="45" uniqueCount="45">
  <si>
    <t>Facility Name:</t>
  </si>
  <si>
    <t>Reporter Name:</t>
  </si>
  <si>
    <t>Unit Type:</t>
  </si>
  <si>
    <r>
      <t xml:space="preserve">[S] </t>
    </r>
    <r>
      <rPr>
        <sz val="11"/>
        <color indexed="8"/>
        <rFont val="Arial"/>
        <family val="2"/>
      </rPr>
      <t>= Start year of calculation.  Use the year 1960 or the opening year of the landfill, whichever is more recent.</t>
    </r>
  </si>
  <si>
    <r>
      <t>[x]</t>
    </r>
    <r>
      <rPr>
        <sz val="11"/>
        <color indexed="8"/>
        <rFont val="Arial"/>
        <family val="2"/>
      </rPr>
      <t xml:space="preserve"> = Year in which waste was disposed.</t>
    </r>
  </si>
  <si>
    <r>
      <t xml:space="preserve">[T] </t>
    </r>
    <r>
      <rPr>
        <sz val="11"/>
        <color indexed="8"/>
        <rFont val="Arial"/>
        <family val="2"/>
      </rPr>
      <t>= Reporting year for which emissions are calculated.</t>
    </r>
  </si>
  <si>
    <r>
      <t>[DOC</t>
    </r>
    <r>
      <rPr>
        <b/>
        <vertAlign val="subscript"/>
        <sz val="11"/>
        <color indexed="8"/>
        <rFont val="Arial"/>
        <family val="2"/>
      </rPr>
      <t>F</t>
    </r>
    <r>
      <rPr>
        <b/>
        <sz val="11"/>
        <color indexed="8"/>
        <rFont val="Arial"/>
        <family val="2"/>
      </rPr>
      <t>]</t>
    </r>
    <r>
      <rPr>
        <sz val="11"/>
        <color indexed="8"/>
        <rFont val="Arial"/>
        <family val="2"/>
      </rPr>
      <t xml:space="preserve"> = Fraction of DOC dissimilated (fraction).  Use the default value of 0.5.</t>
    </r>
  </si>
  <si>
    <r>
      <rPr>
        <b/>
        <sz val="11"/>
        <color indexed="8"/>
        <rFont val="Arial"/>
        <family val="2"/>
      </rPr>
      <t>[16/12]</t>
    </r>
    <r>
      <rPr>
        <sz val="11"/>
        <color indexed="8"/>
        <rFont val="Arial"/>
        <family val="2"/>
      </rPr>
      <t xml:space="preserve"> = Constant</t>
    </r>
  </si>
  <si>
    <r>
      <t xml:space="preserve">[MCF] </t>
    </r>
    <r>
      <rPr>
        <sz val="11"/>
        <color indexed="8"/>
        <rFont val="Arial"/>
        <family val="2"/>
      </rPr>
      <t>= Methane correction factor (fraction).  Use the default value of 1 unless there is active aeration of waste within the landfill during the reporting year.  If there is active aeration of waste within the landfill during the reporting year, use either the default value of 1 or select an alternative value no less than 0.5 based on site-specific aeration parameters.</t>
    </r>
  </si>
  <si>
    <t xml:space="preserve">Version   </t>
  </si>
  <si>
    <t xml:space="preserve">Today's date   </t>
  </si>
  <si>
    <r>
      <rPr>
        <b/>
        <sz val="11"/>
        <color indexed="8"/>
        <rFont val="Arial"/>
        <family val="2"/>
      </rPr>
      <t>[F]</t>
    </r>
    <r>
      <rPr>
        <sz val="11"/>
        <color indexed="8"/>
        <rFont val="Arial"/>
        <family val="2"/>
      </rPr>
      <t xml:space="preserve"> = Fraction by volume of CH4 in landfill gas from measurement data on a dry basis, if available (fraction); default is 0.5.</t>
    </r>
  </si>
  <si>
    <r>
      <t>[k]</t>
    </r>
    <r>
      <rPr>
        <sz val="11"/>
        <color indexed="8"/>
        <rFont val="Arial"/>
        <family val="2"/>
      </rPr>
      <t xml:space="preserve"> = Rate constant from Table HH-1 of this subpart (yr-1).  Select the most applicable k value for the majority of the past 10 years (or operating life, whichever is shorter).</t>
    </r>
  </si>
  <si>
    <t>Reporting Period:</t>
  </si>
  <si>
    <t>Comments:</t>
  </si>
  <si>
    <t>Input Data</t>
  </si>
  <si>
    <t>The default value for MCF is 1</t>
  </si>
  <si>
    <t>The default value for F is 0.5</t>
  </si>
  <si>
    <t>OPTIONAL SPREADSHEET FOR FACILITY RECORDKEEPING PURPOSES</t>
  </si>
  <si>
    <t>This spreadsheet is protected and contains locked cells to ensure that you do not inadvertently alter any of the included formulas and/or calculations.  To remove this protection and alter this spreadsheet, right-click the "worksheet" tab near the bottom of the screen and select “Unprotect Sheet.” When prompted for the password, type “GHG” and click "OK."  Please note that making changes to an unprotected sheet could result in incorrect calculations and that you are responsible for the accuracy of the data you report to EPA. For additional help, visit the Microsoft Excel Support website (http://office.microsoft.com/en-us/excel-help).</t>
  </si>
  <si>
    <t>Equation TT-1:</t>
  </si>
  <si>
    <r>
      <t>[W</t>
    </r>
    <r>
      <rPr>
        <b/>
        <vertAlign val="subscript"/>
        <sz val="11"/>
        <rFont val="Arial"/>
        <family val="2"/>
      </rPr>
      <t>x</t>
    </r>
    <r>
      <rPr>
        <b/>
        <sz val="11"/>
        <rFont val="Arial"/>
        <family val="2"/>
      </rPr>
      <t xml:space="preserve">] </t>
    </r>
    <r>
      <rPr>
        <sz val="11"/>
        <rFont val="Arial"/>
        <family val="2"/>
      </rPr>
      <t>= Quantity of waste disposed in the landfill in year x from measurement data, and/or other company records (metric tons, as received (wet weight)).</t>
    </r>
  </si>
  <si>
    <r>
      <t>[DOC</t>
    </r>
    <r>
      <rPr>
        <b/>
        <vertAlign val="subscript"/>
        <sz val="11"/>
        <color indexed="8"/>
        <rFont val="Arial"/>
        <family val="2"/>
      </rPr>
      <t>X</t>
    </r>
    <r>
      <rPr>
        <b/>
        <sz val="11"/>
        <color indexed="8"/>
        <rFont val="Arial"/>
        <family val="2"/>
      </rPr>
      <t xml:space="preserve">] </t>
    </r>
    <r>
      <rPr>
        <sz val="11"/>
        <color indexed="8"/>
        <rFont val="Arial"/>
        <family val="2"/>
      </rPr>
      <t>= Degradable organic carbon from Table TT-1 of this subpart or measurement data, if available [fraction (metric tons C/metric ton waste)].</t>
    </r>
  </si>
  <si>
    <t>Industry/Waste Type</t>
  </si>
  <si>
    <t>Constructoin and Demolition</t>
  </si>
  <si>
    <t>Inert Waste [i.e., wastes listed in §98.460(c)(2)]</t>
  </si>
  <si>
    <t>Other Industrial Solid Waste (not otherwise listed)</t>
  </si>
  <si>
    <t>DOC (weight fraction, wet basis</t>
  </si>
  <si>
    <r>
      <t>k [dry climate</t>
    </r>
    <r>
      <rPr>
        <b/>
        <vertAlign val="superscript"/>
        <sz val="11"/>
        <rFont val="Courier New"/>
        <family val="3"/>
      </rPr>
      <t>a</t>
    </r>
    <r>
      <rPr>
        <b/>
        <sz val="11"/>
        <rFont val="Courier New"/>
        <family val="3"/>
      </rPr>
      <t>] (yr</t>
    </r>
    <r>
      <rPr>
        <b/>
        <vertAlign val="superscript"/>
        <sz val="11"/>
        <rFont val="Courier New"/>
        <family val="3"/>
      </rPr>
      <t>-1</t>
    </r>
    <r>
      <rPr>
        <b/>
        <sz val="11"/>
        <rFont val="Courier New"/>
        <family val="3"/>
      </rPr>
      <t>)</t>
    </r>
  </si>
  <si>
    <r>
      <t>k [moderate climate</t>
    </r>
    <r>
      <rPr>
        <b/>
        <vertAlign val="superscript"/>
        <sz val="11"/>
        <rFont val="Courier New"/>
        <family val="3"/>
      </rPr>
      <t>a</t>
    </r>
    <r>
      <rPr>
        <b/>
        <sz val="11"/>
        <rFont val="Courier New"/>
        <family val="3"/>
      </rPr>
      <t>] (yr</t>
    </r>
    <r>
      <rPr>
        <b/>
        <vertAlign val="superscript"/>
        <sz val="11"/>
        <rFont val="Courier New"/>
        <family val="3"/>
      </rPr>
      <t>-1</t>
    </r>
    <r>
      <rPr>
        <b/>
        <sz val="11"/>
        <rFont val="Courier New"/>
        <family val="3"/>
      </rPr>
      <t>)</t>
    </r>
  </si>
  <si>
    <r>
      <t>k [wet climate</t>
    </r>
    <r>
      <rPr>
        <b/>
        <vertAlign val="superscript"/>
        <sz val="11"/>
        <rFont val="Courier New"/>
        <family val="3"/>
      </rPr>
      <t>a</t>
    </r>
    <r>
      <rPr>
        <b/>
        <sz val="11"/>
        <rFont val="Courier New"/>
        <family val="3"/>
      </rPr>
      <t>] (yr</t>
    </r>
    <r>
      <rPr>
        <b/>
        <vertAlign val="superscript"/>
        <sz val="11"/>
        <rFont val="Courier New"/>
        <family val="3"/>
      </rPr>
      <t>-1</t>
    </r>
    <r>
      <rPr>
        <b/>
        <sz val="11"/>
        <rFont val="Courier New"/>
        <family val="3"/>
      </rPr>
      <t>)</t>
    </r>
  </si>
  <si>
    <r>
      <rPr>
        <vertAlign val="superscript"/>
        <sz val="11"/>
        <color indexed="8"/>
        <rFont val="Calibri"/>
        <family val="2"/>
      </rPr>
      <t>a</t>
    </r>
    <r>
      <rPr>
        <sz val="11"/>
        <color theme="1"/>
        <rFont val="Calibri"/>
        <family val="2"/>
        <scheme val="minor"/>
      </rPr>
      <t>The applicable climate classification is determined based on the annual rainfall plus the recirculated leachate application rate. Recirculated leachate application rate (in inches/year) is the total volume of leachate recirculated from company records or engineering estimates and applied to the landfill divided by the area of the portion of the landfill containing waste [with appropriate unit conversions].</t>
    </r>
  </si>
  <si>
    <t>Industrial Waste Landfill</t>
  </si>
  <si>
    <t>Subpart TT - Industrial Waste Landfills - Calculating Annual Modeled Methane Generation Using Equation TT-1</t>
  </si>
  <si>
    <r>
      <t>Annual Modeled CH</t>
    </r>
    <r>
      <rPr>
        <b/>
        <vertAlign val="subscript"/>
        <sz val="14"/>
        <color indexed="8"/>
        <rFont val="Arial"/>
        <family val="2"/>
      </rPr>
      <t>4</t>
    </r>
    <r>
      <rPr>
        <b/>
        <sz val="14"/>
        <color indexed="8"/>
        <rFont val="Arial"/>
        <family val="2"/>
      </rPr>
      <t xml:space="preserve"> Generation (metric tons) from Equation TT-1</t>
    </r>
  </si>
  <si>
    <t xml:space="preserve">         Use this value in Equation TT-6</t>
  </si>
  <si>
    <r>
      <rPr>
        <b/>
        <sz val="11"/>
        <color indexed="8"/>
        <rFont val="Arial"/>
        <family val="2"/>
      </rPr>
      <t>[G</t>
    </r>
    <r>
      <rPr>
        <b/>
        <vertAlign val="subscript"/>
        <sz val="11"/>
        <color indexed="8"/>
        <rFont val="Arial"/>
        <family val="2"/>
      </rPr>
      <t>CH4</t>
    </r>
    <r>
      <rPr>
        <b/>
        <sz val="11"/>
        <color indexed="8"/>
        <rFont val="Arial"/>
        <family val="2"/>
      </rPr>
      <t>] in year T from waste disposed in year x</t>
    </r>
    <r>
      <rPr>
        <sz val="11"/>
        <color indexed="8"/>
        <rFont val="Arial"/>
        <family val="2"/>
      </rPr>
      <t xml:space="preserve"> (metric tons CH</t>
    </r>
    <r>
      <rPr>
        <vertAlign val="subscript"/>
        <sz val="11"/>
        <color indexed="8"/>
        <rFont val="Arial"/>
        <family val="2"/>
      </rPr>
      <t>4</t>
    </r>
    <r>
      <rPr>
        <sz val="11"/>
        <color indexed="8"/>
        <rFont val="Arial"/>
        <family val="2"/>
      </rPr>
      <t xml:space="preserve">).
Value is calculated for years between S and T-1, inclusive.
</t>
    </r>
  </si>
  <si>
    <r>
      <rPr>
        <b/>
        <sz val="11"/>
        <color indexed="8"/>
        <rFont val="Arial"/>
        <family val="2"/>
      </rPr>
      <t>[G</t>
    </r>
    <r>
      <rPr>
        <b/>
        <vertAlign val="subscript"/>
        <sz val="11"/>
        <color indexed="8"/>
        <rFont val="Arial"/>
        <family val="2"/>
      </rPr>
      <t>CH4</t>
    </r>
    <r>
      <rPr>
        <b/>
        <sz val="11"/>
        <color indexed="8"/>
        <rFont val="Arial"/>
        <family val="2"/>
      </rPr>
      <t>]</t>
    </r>
    <r>
      <rPr>
        <sz val="11"/>
        <color indexed="8"/>
        <rFont val="Arial"/>
        <family val="2"/>
      </rPr>
      <t xml:space="preserve"> = Modeled methane generation rate in reporting year T (metric tons CH</t>
    </r>
    <r>
      <rPr>
        <vertAlign val="subscript"/>
        <sz val="11"/>
        <color indexed="8"/>
        <rFont val="Arial"/>
        <family val="2"/>
      </rPr>
      <t>4</t>
    </r>
    <r>
      <rPr>
        <sz val="11"/>
        <color indexed="8"/>
        <rFont val="Arial"/>
        <family val="2"/>
      </rPr>
      <t>).</t>
    </r>
  </si>
  <si>
    <t>Table TT-1 - Emission Factors, Oxidation Factors and Methods</t>
  </si>
  <si>
    <t>Unit Name / ID:</t>
  </si>
  <si>
    <t>Food Processing (other than industrial sludge)</t>
  </si>
  <si>
    <t>Pulp and Paper (other than industrial sludge)</t>
  </si>
  <si>
    <t>Wood and Wood Product (other than industrial sludge)</t>
  </si>
  <si>
    <t>Industrial Sludge</t>
  </si>
  <si>
    <t>e-GGRT RY2013.R.01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</si>
</sst>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12"/>
    <numFmt numFmtId="166" formatCode="#,##0.0"/>
    <numFmt numFmtId="167" formatCode="#,##0.#####"/>
    <numFmt numFmtId="168" formatCode="#,##0.0000000"/>
  </numFmts>
  <fonts count="19" x14ac:knownFonts="1">
    <font>
      <sz val="11"/>
      <color theme="1"/>
      <name val="Calibri"/>
      <family val="2"/>
      <scheme val="minor"/>
    </font>
    <font>
      <b/>
      <sz val="14"/>
      <color indexed="8"/>
      <name val="Arial"/>
      <family val="2"/>
    </font>
    <font>
      <b/>
      <vertAlign val="subscript"/>
      <sz val="14"/>
      <color indexed="8"/>
      <name val="Arial"/>
      <family val="2"/>
    </font>
    <font>
      <sz val="11"/>
      <color indexed="8"/>
      <name val="Arial"/>
      <family val="2"/>
    </font>
    <font>
      <b/>
      <sz val="11"/>
      <color indexed="8"/>
      <name val="Arial"/>
      <family val="2"/>
    </font>
    <font>
      <b/>
      <sz val="11"/>
      <color indexed="10"/>
      <name val="Arial"/>
      <family val="2"/>
    </font>
    <font>
      <sz val="11"/>
      <name val="Arial"/>
      <family val="2"/>
    </font>
    <font>
      <b/>
      <sz val="11"/>
      <color indexed="30"/>
      <name val="Arial"/>
      <family val="2"/>
    </font>
    <font>
      <sz val="11"/>
      <color indexed="10"/>
      <name val="Arial"/>
      <family val="2"/>
    </font>
    <font>
      <b/>
      <vertAlign val="subscript"/>
      <sz val="11"/>
      <color indexed="8"/>
      <name val="Arial"/>
      <family val="2"/>
    </font>
    <font>
      <b/>
      <sz val="11"/>
      <name val="Arial"/>
      <family val="2"/>
    </font>
    <font>
      <b/>
      <vertAlign val="subscript"/>
      <sz val="11"/>
      <name val="Arial"/>
      <family val="2"/>
    </font>
    <font>
      <b/>
      <sz val="11"/>
      <name val="Courier New"/>
      <family val="3"/>
    </font>
    <font>
      <sz val="11"/>
      <name val="Courier New"/>
      <family val="3"/>
    </font>
    <font>
      <sz val="12"/>
      <color indexed="8"/>
      <name val="Arial"/>
      <family val="2"/>
    </font>
    <font>
      <vertAlign val="superscript"/>
      <sz val="11"/>
      <color indexed="8"/>
      <name val="Calibri"/>
      <family val="2"/>
    </font>
    <font>
      <b/>
      <vertAlign val="superscript"/>
      <sz val="11"/>
      <name val="Courier New"/>
      <family val="3"/>
    </font>
    <font>
      <vertAlign val="subscript"/>
      <sz val="11"/>
      <color indexed="8"/>
      <name val="Arial"/>
      <family val="2"/>
    </font>
    <font>
      <b/>
      <sz val="11"/>
      <color rgb="FFFF0000"/>
      <name val="Arial"/>
      <family val="2"/>
    </font>
  </fonts>
  <fills count="7">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s>
  <borders count="25">
    <border>
      <left/>
      <right/>
      <top/>
      <bottom/>
      <diagonal/>
    </border>
    <border>
      <left style="medium">
        <color indexed="64"/>
      </left>
      <right/>
      <top/>
      <bottom style="medium">
        <color indexed="64"/>
      </bottom>
      <diagonal/>
    </border>
    <border>
      <left/>
      <right/>
      <top style="medium">
        <color indexed="10"/>
      </top>
      <bottom/>
      <diagonal/>
    </border>
    <border>
      <left style="medium">
        <color indexed="64"/>
      </left>
      <right style="medium">
        <color indexed="10"/>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10"/>
      </left>
      <right style="medium">
        <color indexed="10"/>
      </right>
      <top style="medium">
        <color indexed="10"/>
      </top>
      <bottom style="medium">
        <color indexed="10"/>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s>
  <cellStyleXfs count="1">
    <xf numFmtId="0" fontId="0" fillId="0" borderId="0"/>
  </cellStyleXfs>
  <cellXfs count="62">
    <xf numFmtId="0" fontId="0" fillId="0" borderId="0" xfId="0"/>
    <xf numFmtId="0" fontId="3" fillId="0" borderId="0" xfId="0" applyFont="1"/>
    <xf numFmtId="0" fontId="3" fillId="0" borderId="0" xfId="0" applyFont="1" applyProtection="1"/>
    <xf numFmtId="0" fontId="3" fillId="2" borderId="1" xfId="0" applyFont="1" applyFill="1" applyBorder="1" applyProtection="1"/>
    <xf numFmtId="0" fontId="1" fillId="0" borderId="0" xfId="0" applyFont="1" applyProtection="1"/>
    <xf numFmtId="166" fontId="3" fillId="0" borderId="0" xfId="0" applyNumberFormat="1" applyFont="1" applyProtection="1"/>
    <xf numFmtId="0" fontId="5" fillId="0" borderId="2" xfId="0" applyFont="1" applyBorder="1"/>
    <xf numFmtId="0" fontId="8" fillId="0" borderId="0" xfId="0" applyFont="1"/>
    <xf numFmtId="0" fontId="3" fillId="2" borderId="3" xfId="0" applyFont="1" applyFill="1" applyBorder="1" applyAlignment="1" applyProtection="1">
      <alignment horizontal="center" vertical="center" wrapText="1"/>
    </xf>
    <xf numFmtId="0" fontId="4" fillId="0" borderId="0" xfId="0" applyFont="1" applyProtection="1"/>
    <xf numFmtId="0" fontId="10" fillId="2" borderId="4" xfId="0" applyFont="1" applyFill="1" applyBorder="1" applyAlignment="1">
      <alignment horizontal="center" vertical="center" wrapText="1"/>
    </xf>
    <xf numFmtId="0" fontId="4" fillId="2" borderId="5" xfId="0" applyFont="1" applyFill="1" applyBorder="1" applyAlignment="1" applyProtection="1">
      <alignment horizontal="center" wrapText="1"/>
    </xf>
    <xf numFmtId="0" fontId="3" fillId="3" borderId="6" xfId="0" applyNumberFormat="1" applyFont="1" applyFill="1" applyBorder="1" applyAlignment="1" applyProtection="1">
      <alignment horizontal="center" vertical="center"/>
      <protection locked="0"/>
    </xf>
    <xf numFmtId="0" fontId="4" fillId="2" borderId="7" xfId="0" applyFont="1" applyFill="1" applyBorder="1" applyAlignment="1" applyProtection="1">
      <alignment horizontal="center" wrapText="1"/>
    </xf>
    <xf numFmtId="0" fontId="3" fillId="3" borderId="8" xfId="0" applyNumberFormat="1" applyFont="1" applyFill="1" applyBorder="1" applyAlignment="1" applyProtection="1">
      <alignment horizontal="center" vertical="center"/>
      <protection locked="0"/>
    </xf>
    <xf numFmtId="0" fontId="4" fillId="2" borderId="7" xfId="0" applyFont="1" applyFill="1" applyBorder="1" applyAlignment="1">
      <alignment horizontal="center" vertical="center" wrapText="1"/>
    </xf>
    <xf numFmtId="164" fontId="3" fillId="2" borderId="8" xfId="0" applyNumberFormat="1" applyFont="1" applyFill="1" applyBorder="1" applyAlignment="1" applyProtection="1">
      <alignment horizontal="center" vertical="center"/>
    </xf>
    <xf numFmtId="0" fontId="3" fillId="2" borderId="7" xfId="0" applyFont="1" applyFill="1" applyBorder="1" applyAlignment="1" applyProtection="1">
      <alignment horizontal="center" vertical="center" wrapText="1"/>
    </xf>
    <xf numFmtId="165" fontId="3" fillId="2" borderId="8" xfId="0" applyNumberFormat="1" applyFont="1" applyFill="1" applyBorder="1" applyAlignment="1" applyProtection="1">
      <alignment horizontal="center" vertical="center"/>
    </xf>
    <xf numFmtId="0" fontId="4" fillId="2" borderId="9"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1" fillId="0" borderId="0" xfId="0" applyFont="1" applyAlignment="1" applyProtection="1">
      <alignment vertical="top"/>
    </xf>
    <xf numFmtId="14" fontId="3" fillId="0" borderId="0" xfId="0" applyNumberFormat="1" applyFont="1" applyAlignment="1" applyProtection="1">
      <alignment horizontal="left"/>
    </xf>
    <xf numFmtId="0" fontId="3" fillId="0" borderId="0" xfId="0" applyFont="1" applyAlignment="1" applyProtection="1">
      <alignment horizontal="right"/>
    </xf>
    <xf numFmtId="0" fontId="3" fillId="5" borderId="10" xfId="0" applyFont="1" applyFill="1" applyBorder="1" applyProtection="1"/>
    <xf numFmtId="0" fontId="3" fillId="5" borderId="11" xfId="0" applyFont="1" applyFill="1" applyBorder="1" applyProtection="1"/>
    <xf numFmtId="167" fontId="14" fillId="3" borderId="12" xfId="0" applyNumberFormat="1" applyFont="1" applyFill="1" applyBorder="1" applyAlignment="1" applyProtection="1">
      <alignment horizontal="center" vertical="center"/>
      <protection locked="0"/>
    </xf>
    <xf numFmtId="167" fontId="14" fillId="3" borderId="13" xfId="0" applyNumberFormat="1" applyFont="1" applyFill="1" applyBorder="1" applyAlignment="1" applyProtection="1">
      <alignment horizontal="center" vertical="center"/>
      <protection locked="0"/>
    </xf>
    <xf numFmtId="167" fontId="14" fillId="3" borderId="14" xfId="0" applyNumberFormat="1" applyFont="1" applyFill="1" applyBorder="1" applyAlignment="1" applyProtection="1">
      <alignment horizontal="center" vertical="center"/>
      <protection locked="0"/>
    </xf>
    <xf numFmtId="0" fontId="3" fillId="5" borderId="7" xfId="0" applyNumberFormat="1" applyFont="1" applyFill="1" applyBorder="1" applyAlignment="1" applyProtection="1">
      <alignment horizontal="center"/>
    </xf>
    <xf numFmtId="0" fontId="3" fillId="5" borderId="9" xfId="0" applyNumberFormat="1" applyFont="1" applyFill="1" applyBorder="1" applyAlignment="1" applyProtection="1">
      <alignment horizontal="center"/>
    </xf>
    <xf numFmtId="0" fontId="18" fillId="0" borderId="0" xfId="0" applyFont="1" applyProtection="1"/>
    <xf numFmtId="167" fontId="3" fillId="3" borderId="15" xfId="0" applyNumberFormat="1" applyFont="1" applyFill="1" applyBorder="1" applyAlignment="1" applyProtection="1">
      <alignment horizontal="center" vertical="center"/>
      <protection locked="0"/>
    </xf>
    <xf numFmtId="0" fontId="3" fillId="5" borderId="16" xfId="0" applyFont="1" applyFill="1" applyBorder="1" applyAlignment="1">
      <alignment horizontal="left" vertical="center" wrapText="1"/>
    </xf>
    <xf numFmtId="167" fontId="14" fillId="3" borderId="15" xfId="0" applyNumberFormat="1" applyFont="1" applyFill="1" applyBorder="1" applyAlignment="1" applyProtection="1">
      <alignment horizontal="center" vertical="center"/>
      <protection locked="0"/>
    </xf>
    <xf numFmtId="0" fontId="7" fillId="0" borderId="0" xfId="0" applyFont="1"/>
    <xf numFmtId="0" fontId="3" fillId="2" borderId="6" xfId="0" applyFont="1" applyFill="1" applyBorder="1" applyAlignment="1" applyProtection="1">
      <alignment horizontal="center" vertical="center" wrapText="1"/>
    </xf>
    <xf numFmtId="168" fontId="4" fillId="6" borderId="17" xfId="0" applyNumberFormat="1" applyFont="1" applyFill="1" applyBorder="1" applyAlignment="1" applyProtection="1">
      <alignment horizontal="center" vertical="center"/>
    </xf>
    <xf numFmtId="0" fontId="4" fillId="2" borderId="4" xfId="0" applyFont="1" applyFill="1" applyBorder="1" applyAlignment="1">
      <alignment horizontal="center" vertical="center" wrapText="1"/>
    </xf>
    <xf numFmtId="166" fontId="3" fillId="2" borderId="8" xfId="0" applyNumberFormat="1" applyFont="1" applyFill="1" applyBorder="1" applyAlignment="1" applyProtection="1">
      <alignment horizontal="center"/>
    </xf>
    <xf numFmtId="166" fontId="3" fillId="2" borderId="12" xfId="0" applyNumberFormat="1" applyFont="1" applyFill="1" applyBorder="1" applyAlignment="1" applyProtection="1">
      <alignment horizontal="center"/>
    </xf>
    <xf numFmtId="0" fontId="13" fillId="0" borderId="13" xfId="0" applyFont="1" applyBorder="1" applyAlignment="1">
      <alignment horizontal="center" vertical="top" wrapText="1"/>
    </xf>
    <xf numFmtId="2" fontId="13" fillId="0" borderId="13" xfId="0" applyNumberFormat="1" applyFont="1" applyBorder="1" applyAlignment="1">
      <alignment horizontal="center" vertical="top" wrapText="1"/>
    </xf>
    <xf numFmtId="0" fontId="12" fillId="4" borderId="5" xfId="0" applyFont="1" applyFill="1" applyBorder="1" applyAlignment="1">
      <alignment horizontal="center" wrapText="1"/>
    </xf>
    <xf numFmtId="0" fontId="12" fillId="4" borderId="4" xfId="0" applyFont="1" applyFill="1" applyBorder="1" applyAlignment="1">
      <alignment horizontal="center" wrapText="1"/>
    </xf>
    <xf numFmtId="0" fontId="12" fillId="4" borderId="6" xfId="0" applyFont="1" applyFill="1" applyBorder="1" applyAlignment="1">
      <alignment horizontal="center" wrapText="1"/>
    </xf>
    <xf numFmtId="0" fontId="13" fillId="0" borderId="7" xfId="0" applyFont="1" applyBorder="1" applyAlignment="1">
      <alignment vertical="top" wrapText="1"/>
    </xf>
    <xf numFmtId="0" fontId="13" fillId="0" borderId="8" xfId="0" applyFont="1" applyBorder="1" applyAlignment="1">
      <alignment horizontal="center" vertical="top" wrapText="1"/>
    </xf>
    <xf numFmtId="0" fontId="13" fillId="0" borderId="9" xfId="0" applyFont="1" applyBorder="1" applyAlignment="1">
      <alignment vertical="top" wrapText="1"/>
    </xf>
    <xf numFmtId="2" fontId="13" fillId="0" borderId="14" xfId="0" applyNumberFormat="1" applyFont="1" applyBorder="1" applyAlignment="1">
      <alignment horizontal="center" vertical="top" wrapText="1"/>
    </xf>
    <xf numFmtId="0" fontId="13" fillId="0" borderId="14" xfId="0" applyFont="1" applyBorder="1" applyAlignment="1">
      <alignment horizontal="center" vertical="top" wrapText="1"/>
    </xf>
    <xf numFmtId="0" fontId="13" fillId="0" borderId="12" xfId="0" applyFont="1" applyBorder="1" applyAlignment="1">
      <alignment horizontal="center" vertical="top" wrapText="1"/>
    </xf>
    <xf numFmtId="0" fontId="10" fillId="0" borderId="0" xfId="0" applyFont="1" applyAlignment="1" applyProtection="1">
      <alignment horizontal="left" vertical="center" wrapText="1"/>
    </xf>
    <xf numFmtId="0" fontId="3" fillId="2" borderId="18" xfId="0" applyFont="1" applyFill="1" applyBorder="1" applyAlignment="1" applyProtection="1">
      <alignment horizontal="left"/>
    </xf>
    <xf numFmtId="0" fontId="3" fillId="2" borderId="19" xfId="0" applyFont="1" applyFill="1" applyBorder="1" applyAlignment="1" applyProtection="1">
      <alignment horizontal="left"/>
    </xf>
    <xf numFmtId="0" fontId="3" fillId="3" borderId="20" xfId="0" applyFont="1" applyFill="1" applyBorder="1" applyAlignment="1" applyProtection="1">
      <alignment horizontal="left" wrapText="1"/>
      <protection locked="0"/>
    </xf>
    <xf numFmtId="0" fontId="3" fillId="3" borderId="21" xfId="0" applyFont="1" applyFill="1" applyBorder="1" applyAlignment="1" applyProtection="1">
      <alignment horizontal="left" wrapText="1"/>
      <protection locked="0"/>
    </xf>
    <xf numFmtId="0" fontId="3" fillId="3" borderId="15" xfId="0" applyFont="1" applyFill="1" applyBorder="1" applyAlignment="1" applyProtection="1">
      <alignment horizontal="left" wrapText="1"/>
      <protection locked="0"/>
    </xf>
    <xf numFmtId="0" fontId="3" fillId="3" borderId="22" xfId="0" applyFont="1" applyFill="1" applyBorder="1" applyAlignment="1" applyProtection="1">
      <alignment horizontal="left" wrapText="1"/>
      <protection locked="0"/>
    </xf>
    <xf numFmtId="0" fontId="3" fillId="3" borderId="23" xfId="0" applyFont="1" applyFill="1" applyBorder="1" applyAlignment="1" applyProtection="1">
      <alignment horizontal="left" wrapText="1"/>
      <protection locked="0"/>
    </xf>
    <xf numFmtId="0" fontId="3" fillId="3" borderId="24" xfId="0" applyFont="1" applyFill="1" applyBorder="1" applyAlignment="1" applyProtection="1">
      <alignment horizontal="left" wrapText="1"/>
      <protection locked="0"/>
    </xf>
    <xf numFmtId="0" fontId="0" fillId="0" borderId="0" xfId="0"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0</xdr:colOff>
      <xdr:row>94</xdr:row>
      <xdr:rowOff>4286</xdr:rowOff>
    </xdr:from>
    <xdr:to>
      <xdr:col>2</xdr:col>
      <xdr:colOff>306101</xdr:colOff>
      <xdr:row>95</xdr:row>
      <xdr:rowOff>170349</xdr:rowOff>
    </xdr:to>
    <xdr:sp macro="" textlink="">
      <xdr:nvSpPr>
        <xdr:cNvPr id="3" name="Bent Arrow 2"/>
        <xdr:cNvSpPr/>
      </xdr:nvSpPr>
      <xdr:spPr>
        <a:xfrm rot="10800000" flipH="1">
          <a:off x="4505325" y="10479881"/>
          <a:ext cx="309561" cy="344800"/>
        </a:xfrm>
        <a:prstGeom prst="ben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twoCellAnchor>
    <xdr:from>
      <xdr:col>2</xdr:col>
      <xdr:colOff>0</xdr:colOff>
      <xdr:row>94</xdr:row>
      <xdr:rowOff>4286</xdr:rowOff>
    </xdr:from>
    <xdr:to>
      <xdr:col>2</xdr:col>
      <xdr:colOff>306101</xdr:colOff>
      <xdr:row>95</xdr:row>
      <xdr:rowOff>170349</xdr:rowOff>
    </xdr:to>
    <xdr:sp macro="" textlink="">
      <xdr:nvSpPr>
        <xdr:cNvPr id="4" name="Bent Arrow 3"/>
        <xdr:cNvSpPr/>
      </xdr:nvSpPr>
      <xdr:spPr>
        <a:xfrm rot="10800000" flipH="1">
          <a:off x="4505325" y="21338381"/>
          <a:ext cx="309561" cy="344800"/>
        </a:xfrm>
        <a:prstGeom prst="ben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mc:AlternateContent xmlns:mc="http://schemas.openxmlformats.org/markup-compatibility/2006">
    <mc:Choice xmlns:a14="http://schemas.microsoft.com/office/drawing/2010/main" Requires="a14">
      <xdr:twoCellAnchor>
        <xdr:from>
          <xdr:col>1</xdr:col>
          <xdr:colOff>47625</xdr:colOff>
          <xdr:row>12</xdr:row>
          <xdr:rowOff>28575</xdr:rowOff>
        </xdr:from>
        <xdr:to>
          <xdr:col>5</xdr:col>
          <xdr:colOff>1562100</xdr:colOff>
          <xdr:row>15</xdr:row>
          <xdr:rowOff>171450</xdr:rowOff>
        </xdr:to>
        <xdr:sp macro="" textlink="">
          <xdr:nvSpPr>
            <xdr:cNvPr id="1716" name="Object 692" hidden="1">
              <a:extLst>
                <a:ext uri="{63B3BB69-23CF-44E3-9099-C40C66FF867C}">
                  <a14:compatExt spid="_x0000_s171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I96"/>
  <sheetViews>
    <sheetView showGridLines="0" tabSelected="1" zoomScale="80" zoomScaleNormal="80" workbookViewId="0">
      <selection activeCell="Z1" sqref="Z1"/>
    </sheetView>
  </sheetViews>
  <sheetFormatPr defaultRowHeight="14.25" x14ac:dyDescent="0.2"/>
  <cols>
    <col min="1" max="1" width="26.5703125" style="1" customWidth="1"/>
    <col min="2" max="2" width="35.7109375" style="1" customWidth="1"/>
    <col min="3" max="3" width="21.5703125" style="1" customWidth="1"/>
    <col min="4" max="4" width="16.7109375" style="1" customWidth="1"/>
    <col min="5" max="5" width="34.140625" style="2" customWidth="1"/>
    <col min="6" max="6" width="24" style="2" customWidth="1"/>
    <col min="7" max="8" width="9.140625" style="2"/>
    <col min="9" max="9" width="12.85546875" style="2" bestFit="1" customWidth="1"/>
    <col min="10" max="16384" width="9.140625" style="2"/>
  </cols>
  <sheetData>
    <row r="1" spans="1:6" ht="18" x14ac:dyDescent="0.25">
      <c r="A1" s="4" t="s">
        <v>33</v>
      </c>
      <c r="B1" s="2"/>
      <c r="C1" s="2"/>
      <c r="D1" s="2"/>
    </row>
    <row r="2" spans="1:6" ht="15" x14ac:dyDescent="0.25">
      <c r="A2" s="31" t="s">
        <v>18</v>
      </c>
      <c r="B2" s="2"/>
      <c r="C2" s="2"/>
      <c r="D2" s="2"/>
    </row>
    <row r="3" spans="1:6" x14ac:dyDescent="0.2">
      <c r="A3" s="23" t="s">
        <v>9</v>
      </c>
      <c r="B3" s="1" t="s">
        <v>44</v>
      </c>
      <c r="C3" s="2"/>
      <c r="D3" s="2"/>
    </row>
    <row r="4" spans="1:6" x14ac:dyDescent="0.2">
      <c r="A4" s="23" t="s">
        <v>10</v>
      </c>
      <c r="B4" s="22">
        <f ca="1">TODAY()</f>
        <v>41668</v>
      </c>
      <c r="C4" s="2"/>
      <c r="D4" s="2"/>
    </row>
    <row r="5" spans="1:6" ht="12.75" customHeight="1" x14ac:dyDescent="0.2">
      <c r="A5" s="52" t="s">
        <v>19</v>
      </c>
      <c r="B5" s="52"/>
      <c r="C5" s="52"/>
      <c r="D5" s="52"/>
      <c r="E5" s="52"/>
      <c r="F5" s="52"/>
    </row>
    <row r="6" spans="1:6" x14ac:dyDescent="0.2">
      <c r="A6" s="52"/>
      <c r="B6" s="52"/>
      <c r="C6" s="52"/>
      <c r="D6" s="52"/>
      <c r="E6" s="52"/>
      <c r="F6" s="52"/>
    </row>
    <row r="7" spans="1:6" ht="12" customHeight="1" x14ac:dyDescent="0.2">
      <c r="A7" s="52"/>
      <c r="B7" s="52"/>
      <c r="C7" s="52"/>
      <c r="D7" s="52"/>
      <c r="E7" s="52"/>
      <c r="F7" s="52"/>
    </row>
    <row r="8" spans="1:6" ht="12" customHeight="1" x14ac:dyDescent="0.2">
      <c r="A8" s="52"/>
      <c r="B8" s="52"/>
      <c r="C8" s="52"/>
      <c r="D8" s="52"/>
      <c r="E8" s="52"/>
      <c r="F8" s="52"/>
    </row>
    <row r="9" spans="1:6" ht="12" customHeight="1" x14ac:dyDescent="0.2">
      <c r="A9" s="52"/>
      <c r="B9" s="52"/>
      <c r="C9" s="52"/>
      <c r="D9" s="52"/>
      <c r="E9" s="52"/>
      <c r="F9" s="52"/>
    </row>
    <row r="10" spans="1:6" ht="12" customHeight="1" x14ac:dyDescent="0.2">
      <c r="A10" s="52"/>
      <c r="B10" s="52"/>
      <c r="C10" s="52"/>
      <c r="D10" s="52"/>
      <c r="E10" s="52"/>
      <c r="F10" s="52"/>
    </row>
    <row r="11" spans="1:6" x14ac:dyDescent="0.2">
      <c r="A11" s="52"/>
      <c r="B11" s="52"/>
      <c r="C11" s="52"/>
      <c r="D11" s="52"/>
      <c r="E11" s="52"/>
      <c r="F11" s="52"/>
    </row>
    <row r="12" spans="1:6" ht="15.75" customHeight="1" x14ac:dyDescent="0.2">
      <c r="A12" s="52"/>
      <c r="B12" s="52"/>
      <c r="C12" s="52"/>
      <c r="D12" s="52"/>
      <c r="E12" s="52"/>
      <c r="F12" s="52"/>
    </row>
    <row r="13" spans="1:6" ht="18" x14ac:dyDescent="0.2">
      <c r="A13" s="21" t="s">
        <v>20</v>
      </c>
      <c r="B13" s="2"/>
      <c r="C13" s="2"/>
      <c r="D13" s="2"/>
    </row>
    <row r="14" spans="1:6" x14ac:dyDescent="0.2">
      <c r="A14" s="2"/>
      <c r="B14" s="2"/>
      <c r="C14" s="2"/>
      <c r="D14" s="2"/>
    </row>
    <row r="15" spans="1:6" x14ac:dyDescent="0.2">
      <c r="A15" s="2"/>
      <c r="B15" s="2"/>
      <c r="C15" s="2"/>
      <c r="D15" s="2"/>
    </row>
    <row r="16" spans="1:6" x14ac:dyDescent="0.2">
      <c r="A16" s="2"/>
      <c r="B16" s="2"/>
      <c r="C16" s="2"/>
      <c r="D16" s="2"/>
    </row>
    <row r="17" spans="1:9" ht="12" customHeight="1" thickBot="1" x14ac:dyDescent="0.25">
      <c r="A17" s="2"/>
      <c r="B17" s="2"/>
      <c r="C17" s="2"/>
      <c r="D17" s="2"/>
    </row>
    <row r="18" spans="1:9" x14ac:dyDescent="0.2">
      <c r="A18" s="24" t="s">
        <v>0</v>
      </c>
      <c r="B18" s="55"/>
      <c r="C18" s="56"/>
      <c r="D18" s="2"/>
    </row>
    <row r="19" spans="1:9" x14ac:dyDescent="0.2">
      <c r="A19" s="25" t="s">
        <v>1</v>
      </c>
      <c r="B19" s="57"/>
      <c r="C19" s="58"/>
      <c r="D19" s="2"/>
    </row>
    <row r="20" spans="1:9" x14ac:dyDescent="0.2">
      <c r="A20" s="25" t="s">
        <v>39</v>
      </c>
      <c r="B20" s="57"/>
      <c r="C20" s="58"/>
      <c r="D20" s="2"/>
    </row>
    <row r="21" spans="1:9" x14ac:dyDescent="0.2">
      <c r="A21" s="25" t="s">
        <v>13</v>
      </c>
      <c r="B21" s="59"/>
      <c r="C21" s="60"/>
      <c r="D21" s="2"/>
    </row>
    <row r="22" spans="1:9" x14ac:dyDescent="0.2">
      <c r="A22" s="25" t="s">
        <v>14</v>
      </c>
      <c r="B22" s="59"/>
      <c r="C22" s="60"/>
      <c r="D22" s="2"/>
    </row>
    <row r="23" spans="1:9" ht="15" thickBot="1" x14ac:dyDescent="0.25">
      <c r="A23" s="3" t="s">
        <v>2</v>
      </c>
      <c r="B23" s="53" t="s">
        <v>32</v>
      </c>
      <c r="C23" s="54"/>
      <c r="D23" s="2"/>
    </row>
    <row r="24" spans="1:9" x14ac:dyDescent="0.2">
      <c r="A24" s="2"/>
      <c r="B24" s="2"/>
      <c r="C24" s="2"/>
      <c r="D24" s="2"/>
    </row>
    <row r="25" spans="1:9" ht="18.75" thickBot="1" x14ac:dyDescent="0.3">
      <c r="A25" s="4" t="s">
        <v>15</v>
      </c>
      <c r="B25" s="2"/>
      <c r="C25" s="2"/>
      <c r="D25" s="2"/>
    </row>
    <row r="26" spans="1:9" ht="57.75" x14ac:dyDescent="0.2">
      <c r="A26" s="2"/>
      <c r="B26" s="11" t="s">
        <v>3</v>
      </c>
      <c r="C26" s="12"/>
      <c r="D26" s="2"/>
    </row>
    <row r="27" spans="1:9" ht="30" thickBot="1" x14ac:dyDescent="0.25">
      <c r="A27" s="2"/>
      <c r="B27" s="13" t="s">
        <v>5</v>
      </c>
      <c r="C27" s="14"/>
      <c r="D27" s="2"/>
    </row>
    <row r="28" spans="1:9" ht="158.25" thickBot="1" x14ac:dyDescent="0.25">
      <c r="A28" s="2"/>
      <c r="B28" s="15" t="s">
        <v>8</v>
      </c>
      <c r="C28" s="32"/>
      <c r="D28" s="33" t="s">
        <v>16</v>
      </c>
    </row>
    <row r="29" spans="1:9" ht="45.75" thickBot="1" x14ac:dyDescent="0.25">
      <c r="A29" s="2"/>
      <c r="B29" s="15" t="s">
        <v>6</v>
      </c>
      <c r="C29" s="16">
        <v>0.5</v>
      </c>
      <c r="D29" s="2"/>
      <c r="I29" s="5"/>
    </row>
    <row r="30" spans="1:9" ht="58.5" thickBot="1" x14ac:dyDescent="0.25">
      <c r="A30" s="2"/>
      <c r="B30" s="17" t="s">
        <v>11</v>
      </c>
      <c r="C30" s="34"/>
      <c r="D30" s="33" t="s">
        <v>17</v>
      </c>
    </row>
    <row r="31" spans="1:9" ht="15" x14ac:dyDescent="0.2">
      <c r="A31" s="2"/>
      <c r="B31" s="17" t="s">
        <v>7</v>
      </c>
      <c r="C31" s="18">
        <f>16/12</f>
        <v>1.3333333333333333</v>
      </c>
      <c r="D31" s="2"/>
    </row>
    <row r="32" spans="1:9" ht="72.75" thickBot="1" x14ac:dyDescent="0.25">
      <c r="A32" s="2"/>
      <c r="B32" s="19" t="s">
        <v>12</v>
      </c>
      <c r="C32" s="26"/>
      <c r="D32" s="2"/>
    </row>
    <row r="33" spans="1:4" ht="15.75" thickBot="1" x14ac:dyDescent="0.3">
      <c r="A33" s="9"/>
      <c r="B33" s="2"/>
      <c r="C33" s="2"/>
      <c r="D33" s="2"/>
    </row>
    <row r="34" spans="1:4" ht="165.75" x14ac:dyDescent="0.2">
      <c r="A34" s="20" t="s">
        <v>4</v>
      </c>
      <c r="B34" s="10" t="s">
        <v>21</v>
      </c>
      <c r="C34" s="38" t="s">
        <v>22</v>
      </c>
      <c r="D34" s="36" t="s">
        <v>36</v>
      </c>
    </row>
    <row r="35" spans="1:4" ht="15" x14ac:dyDescent="0.2">
      <c r="A35" s="29">
        <v>1960</v>
      </c>
      <c r="B35" s="27"/>
      <c r="C35" s="27"/>
      <c r="D35" s="39">
        <f t="shared" ref="D35:D66" si="0">IF(OR(A35&lt;C$26,A35&gt;(C$27-1)),0,B35*C$28*C35*C$29*C$30*C$31*(EXP(-C$32*($C$27-A35-1))-EXP(-C$32*($C$27-A35))))</f>
        <v>0</v>
      </c>
    </row>
    <row r="36" spans="1:4" ht="15" x14ac:dyDescent="0.2">
      <c r="A36" s="29">
        <v>1961</v>
      </c>
      <c r="B36" s="27"/>
      <c r="C36" s="27"/>
      <c r="D36" s="39">
        <f t="shared" si="0"/>
        <v>0</v>
      </c>
    </row>
    <row r="37" spans="1:4" ht="15" x14ac:dyDescent="0.2">
      <c r="A37" s="29">
        <v>1962</v>
      </c>
      <c r="B37" s="27"/>
      <c r="C37" s="27"/>
      <c r="D37" s="39">
        <f t="shared" si="0"/>
        <v>0</v>
      </c>
    </row>
    <row r="38" spans="1:4" ht="15" x14ac:dyDescent="0.2">
      <c r="A38" s="29">
        <v>1963</v>
      </c>
      <c r="B38" s="27"/>
      <c r="C38" s="27"/>
      <c r="D38" s="39">
        <f t="shared" si="0"/>
        <v>0</v>
      </c>
    </row>
    <row r="39" spans="1:4" ht="15" x14ac:dyDescent="0.2">
      <c r="A39" s="29">
        <v>1964</v>
      </c>
      <c r="B39" s="27"/>
      <c r="C39" s="27"/>
      <c r="D39" s="39">
        <f t="shared" si="0"/>
        <v>0</v>
      </c>
    </row>
    <row r="40" spans="1:4" ht="15" x14ac:dyDescent="0.2">
      <c r="A40" s="29">
        <v>1965</v>
      </c>
      <c r="B40" s="27"/>
      <c r="C40" s="27"/>
      <c r="D40" s="39">
        <f t="shared" si="0"/>
        <v>0</v>
      </c>
    </row>
    <row r="41" spans="1:4" ht="15" x14ac:dyDescent="0.2">
      <c r="A41" s="29">
        <v>1966</v>
      </c>
      <c r="B41" s="27"/>
      <c r="C41" s="27"/>
      <c r="D41" s="39">
        <f t="shared" si="0"/>
        <v>0</v>
      </c>
    </row>
    <row r="42" spans="1:4" ht="15" x14ac:dyDescent="0.2">
      <c r="A42" s="29">
        <v>1967</v>
      </c>
      <c r="B42" s="27"/>
      <c r="C42" s="27"/>
      <c r="D42" s="39">
        <f t="shared" si="0"/>
        <v>0</v>
      </c>
    </row>
    <row r="43" spans="1:4" ht="15" x14ac:dyDescent="0.2">
      <c r="A43" s="29">
        <v>1968</v>
      </c>
      <c r="B43" s="27"/>
      <c r="C43" s="27"/>
      <c r="D43" s="39">
        <f t="shared" si="0"/>
        <v>0</v>
      </c>
    </row>
    <row r="44" spans="1:4" ht="15" x14ac:dyDescent="0.2">
      <c r="A44" s="29">
        <v>1969</v>
      </c>
      <c r="B44" s="27"/>
      <c r="C44" s="27"/>
      <c r="D44" s="39">
        <f t="shared" si="0"/>
        <v>0</v>
      </c>
    </row>
    <row r="45" spans="1:4" ht="15" x14ac:dyDescent="0.2">
      <c r="A45" s="29">
        <v>1970</v>
      </c>
      <c r="B45" s="27"/>
      <c r="C45" s="27"/>
      <c r="D45" s="39">
        <f t="shared" si="0"/>
        <v>0</v>
      </c>
    </row>
    <row r="46" spans="1:4" ht="15" x14ac:dyDescent="0.2">
      <c r="A46" s="29">
        <v>1971</v>
      </c>
      <c r="B46" s="27"/>
      <c r="C46" s="27"/>
      <c r="D46" s="39">
        <f t="shared" si="0"/>
        <v>0</v>
      </c>
    </row>
    <row r="47" spans="1:4" ht="15" x14ac:dyDescent="0.2">
      <c r="A47" s="29">
        <v>1972</v>
      </c>
      <c r="B47" s="27"/>
      <c r="C47" s="27"/>
      <c r="D47" s="39">
        <f t="shared" si="0"/>
        <v>0</v>
      </c>
    </row>
    <row r="48" spans="1:4" ht="15" x14ac:dyDescent="0.2">
      <c r="A48" s="29">
        <v>1973</v>
      </c>
      <c r="B48" s="27"/>
      <c r="C48" s="27"/>
      <c r="D48" s="39">
        <f t="shared" si="0"/>
        <v>0</v>
      </c>
    </row>
    <row r="49" spans="1:6" ht="15" x14ac:dyDescent="0.2">
      <c r="A49" s="29">
        <v>1974</v>
      </c>
      <c r="B49" s="27"/>
      <c r="C49" s="27"/>
      <c r="D49" s="39">
        <f t="shared" si="0"/>
        <v>0</v>
      </c>
    </row>
    <row r="50" spans="1:6" ht="15" x14ac:dyDescent="0.2">
      <c r="A50" s="29">
        <v>1975</v>
      </c>
      <c r="B50" s="27"/>
      <c r="C50" s="27"/>
      <c r="D50" s="39">
        <f t="shared" si="0"/>
        <v>0</v>
      </c>
    </row>
    <row r="51" spans="1:6" ht="15" x14ac:dyDescent="0.2">
      <c r="A51" s="29">
        <v>1976</v>
      </c>
      <c r="B51" s="27"/>
      <c r="C51" s="27"/>
      <c r="D51" s="39">
        <f t="shared" si="0"/>
        <v>0</v>
      </c>
    </row>
    <row r="52" spans="1:6" ht="15" x14ac:dyDescent="0.2">
      <c r="A52" s="29">
        <v>1977</v>
      </c>
      <c r="B52" s="27"/>
      <c r="C52" s="27"/>
      <c r="D52" s="39">
        <f t="shared" si="0"/>
        <v>0</v>
      </c>
      <c r="F52" s="7"/>
    </row>
    <row r="53" spans="1:6" ht="15" x14ac:dyDescent="0.2">
      <c r="A53" s="29">
        <v>1978</v>
      </c>
      <c r="B53" s="27"/>
      <c r="C53" s="27"/>
      <c r="D53" s="39">
        <f t="shared" si="0"/>
        <v>0</v>
      </c>
    </row>
    <row r="54" spans="1:6" ht="15" x14ac:dyDescent="0.2">
      <c r="A54" s="29">
        <v>1979</v>
      </c>
      <c r="B54" s="27"/>
      <c r="C54" s="27"/>
      <c r="D54" s="39">
        <f t="shared" si="0"/>
        <v>0</v>
      </c>
    </row>
    <row r="55" spans="1:6" ht="15" x14ac:dyDescent="0.2">
      <c r="A55" s="29">
        <v>1980</v>
      </c>
      <c r="B55" s="27"/>
      <c r="C55" s="27"/>
      <c r="D55" s="39">
        <f t="shared" si="0"/>
        <v>0</v>
      </c>
    </row>
    <row r="56" spans="1:6" ht="15" x14ac:dyDescent="0.2">
      <c r="A56" s="29">
        <v>1981</v>
      </c>
      <c r="B56" s="27"/>
      <c r="C56" s="27"/>
      <c r="D56" s="39">
        <f t="shared" si="0"/>
        <v>0</v>
      </c>
    </row>
    <row r="57" spans="1:6" ht="15" x14ac:dyDescent="0.2">
      <c r="A57" s="29">
        <v>1982</v>
      </c>
      <c r="B57" s="27"/>
      <c r="C57" s="27"/>
      <c r="D57" s="39">
        <f t="shared" si="0"/>
        <v>0</v>
      </c>
    </row>
    <row r="58" spans="1:6" ht="15" x14ac:dyDescent="0.2">
      <c r="A58" s="29">
        <v>1983</v>
      </c>
      <c r="B58" s="27"/>
      <c r="C58" s="27"/>
      <c r="D58" s="39">
        <f t="shared" si="0"/>
        <v>0</v>
      </c>
    </row>
    <row r="59" spans="1:6" ht="15" x14ac:dyDescent="0.2">
      <c r="A59" s="29">
        <v>1984</v>
      </c>
      <c r="B59" s="27"/>
      <c r="C59" s="27"/>
      <c r="D59" s="39">
        <f t="shared" si="0"/>
        <v>0</v>
      </c>
    </row>
    <row r="60" spans="1:6" ht="15" x14ac:dyDescent="0.2">
      <c r="A60" s="29">
        <v>1985</v>
      </c>
      <c r="B60" s="27"/>
      <c r="C60" s="27"/>
      <c r="D60" s="39">
        <f t="shared" si="0"/>
        <v>0</v>
      </c>
    </row>
    <row r="61" spans="1:6" ht="15" x14ac:dyDescent="0.2">
      <c r="A61" s="29">
        <v>1986</v>
      </c>
      <c r="B61" s="27"/>
      <c r="C61" s="27"/>
      <c r="D61" s="39">
        <f t="shared" si="0"/>
        <v>0</v>
      </c>
    </row>
    <row r="62" spans="1:6" ht="15" x14ac:dyDescent="0.2">
      <c r="A62" s="29">
        <v>1987</v>
      </c>
      <c r="B62" s="27"/>
      <c r="C62" s="27"/>
      <c r="D62" s="39">
        <f t="shared" si="0"/>
        <v>0</v>
      </c>
    </row>
    <row r="63" spans="1:6" ht="15" x14ac:dyDescent="0.2">
      <c r="A63" s="29">
        <v>1988</v>
      </c>
      <c r="B63" s="27"/>
      <c r="C63" s="27"/>
      <c r="D63" s="39">
        <f t="shared" si="0"/>
        <v>0</v>
      </c>
    </row>
    <row r="64" spans="1:6" ht="15" x14ac:dyDescent="0.2">
      <c r="A64" s="29">
        <v>1989</v>
      </c>
      <c r="B64" s="27"/>
      <c r="C64" s="27"/>
      <c r="D64" s="39">
        <f t="shared" si="0"/>
        <v>0</v>
      </c>
      <c r="E64" s="1"/>
    </row>
    <row r="65" spans="1:5" ht="15" x14ac:dyDescent="0.2">
      <c r="A65" s="29">
        <v>1990</v>
      </c>
      <c r="B65" s="27"/>
      <c r="C65" s="27"/>
      <c r="D65" s="39">
        <f t="shared" si="0"/>
        <v>0</v>
      </c>
      <c r="E65" s="1"/>
    </row>
    <row r="66" spans="1:5" ht="15" x14ac:dyDescent="0.2">
      <c r="A66" s="29">
        <v>1991</v>
      </c>
      <c r="B66" s="27"/>
      <c r="C66" s="27"/>
      <c r="D66" s="39">
        <f t="shared" si="0"/>
        <v>0</v>
      </c>
      <c r="E66" s="1"/>
    </row>
    <row r="67" spans="1:5" ht="15" x14ac:dyDescent="0.2">
      <c r="A67" s="29">
        <v>1992</v>
      </c>
      <c r="B67" s="27"/>
      <c r="C67" s="27"/>
      <c r="D67" s="39">
        <f t="shared" ref="D67:D90" si="1">IF(OR(A67&lt;C$26,A67&gt;(C$27-1)),0,B67*C$28*C67*C$29*C$30*C$31*(EXP(-C$32*($C$27-A67-1))-EXP(-C$32*($C$27-A67))))</f>
        <v>0</v>
      </c>
      <c r="E67" s="1"/>
    </row>
    <row r="68" spans="1:5" ht="15" x14ac:dyDescent="0.2">
      <c r="A68" s="29">
        <v>1993</v>
      </c>
      <c r="B68" s="27"/>
      <c r="C68" s="27"/>
      <c r="D68" s="39">
        <f t="shared" si="1"/>
        <v>0</v>
      </c>
      <c r="E68" s="1"/>
    </row>
    <row r="69" spans="1:5" ht="15" x14ac:dyDescent="0.2">
      <c r="A69" s="29">
        <v>1994</v>
      </c>
      <c r="B69" s="27"/>
      <c r="C69" s="27"/>
      <c r="D69" s="39">
        <f t="shared" si="1"/>
        <v>0</v>
      </c>
      <c r="E69" s="1"/>
    </row>
    <row r="70" spans="1:5" ht="15" x14ac:dyDescent="0.2">
      <c r="A70" s="29">
        <v>1995</v>
      </c>
      <c r="B70" s="27"/>
      <c r="C70" s="27"/>
      <c r="D70" s="39">
        <f t="shared" si="1"/>
        <v>0</v>
      </c>
      <c r="E70" s="1"/>
    </row>
    <row r="71" spans="1:5" ht="15" x14ac:dyDescent="0.2">
      <c r="A71" s="29">
        <v>1996</v>
      </c>
      <c r="B71" s="27"/>
      <c r="C71" s="27"/>
      <c r="D71" s="39">
        <f t="shared" si="1"/>
        <v>0</v>
      </c>
      <c r="E71" s="1"/>
    </row>
    <row r="72" spans="1:5" ht="15" x14ac:dyDescent="0.2">
      <c r="A72" s="29">
        <v>1997</v>
      </c>
      <c r="B72" s="27"/>
      <c r="C72" s="27"/>
      <c r="D72" s="39">
        <f t="shared" si="1"/>
        <v>0</v>
      </c>
      <c r="E72" s="1"/>
    </row>
    <row r="73" spans="1:5" ht="15" x14ac:dyDescent="0.2">
      <c r="A73" s="29">
        <v>1998</v>
      </c>
      <c r="B73" s="27"/>
      <c r="C73" s="27"/>
      <c r="D73" s="39">
        <f t="shared" si="1"/>
        <v>0</v>
      </c>
      <c r="E73" s="1"/>
    </row>
    <row r="74" spans="1:5" ht="15" x14ac:dyDescent="0.2">
      <c r="A74" s="29">
        <v>1999</v>
      </c>
      <c r="B74" s="27"/>
      <c r="C74" s="27"/>
      <c r="D74" s="39">
        <f t="shared" si="1"/>
        <v>0</v>
      </c>
      <c r="E74" s="1"/>
    </row>
    <row r="75" spans="1:5" ht="15" x14ac:dyDescent="0.2">
      <c r="A75" s="29">
        <v>2000</v>
      </c>
      <c r="B75" s="27"/>
      <c r="C75" s="27"/>
      <c r="D75" s="39">
        <f t="shared" si="1"/>
        <v>0</v>
      </c>
      <c r="E75" s="1"/>
    </row>
    <row r="76" spans="1:5" ht="15" x14ac:dyDescent="0.2">
      <c r="A76" s="29">
        <v>2001</v>
      </c>
      <c r="B76" s="27"/>
      <c r="C76" s="27"/>
      <c r="D76" s="39">
        <f t="shared" si="1"/>
        <v>0</v>
      </c>
      <c r="E76" s="1"/>
    </row>
    <row r="77" spans="1:5" ht="15" x14ac:dyDescent="0.2">
      <c r="A77" s="29">
        <v>2002</v>
      </c>
      <c r="B77" s="27"/>
      <c r="C77" s="27"/>
      <c r="D77" s="39">
        <f t="shared" si="1"/>
        <v>0</v>
      </c>
      <c r="E77" s="1"/>
    </row>
    <row r="78" spans="1:5" ht="15" x14ac:dyDescent="0.2">
      <c r="A78" s="29">
        <v>2003</v>
      </c>
      <c r="B78" s="27"/>
      <c r="C78" s="27"/>
      <c r="D78" s="39">
        <f t="shared" si="1"/>
        <v>0</v>
      </c>
      <c r="E78" s="1"/>
    </row>
    <row r="79" spans="1:5" ht="15" x14ac:dyDescent="0.2">
      <c r="A79" s="29">
        <v>2004</v>
      </c>
      <c r="B79" s="27"/>
      <c r="C79" s="27"/>
      <c r="D79" s="39">
        <f t="shared" si="1"/>
        <v>0</v>
      </c>
      <c r="E79" s="1"/>
    </row>
    <row r="80" spans="1:5" ht="15" x14ac:dyDescent="0.2">
      <c r="A80" s="29">
        <v>2005</v>
      </c>
      <c r="B80" s="27"/>
      <c r="C80" s="27"/>
      <c r="D80" s="39">
        <f t="shared" si="1"/>
        <v>0</v>
      </c>
      <c r="E80" s="1"/>
    </row>
    <row r="81" spans="1:5" ht="15" x14ac:dyDescent="0.2">
      <c r="A81" s="29">
        <v>2006</v>
      </c>
      <c r="B81" s="27"/>
      <c r="C81" s="27"/>
      <c r="D81" s="39">
        <f t="shared" si="1"/>
        <v>0</v>
      </c>
      <c r="E81" s="1"/>
    </row>
    <row r="82" spans="1:5" ht="15" x14ac:dyDescent="0.2">
      <c r="A82" s="29">
        <v>2007</v>
      </c>
      <c r="B82" s="27"/>
      <c r="C82" s="27"/>
      <c r="D82" s="39">
        <f t="shared" si="1"/>
        <v>0</v>
      </c>
      <c r="E82" s="1"/>
    </row>
    <row r="83" spans="1:5" ht="15" x14ac:dyDescent="0.2">
      <c r="A83" s="29">
        <v>2008</v>
      </c>
      <c r="B83" s="27"/>
      <c r="C83" s="27"/>
      <c r="D83" s="39">
        <f t="shared" si="1"/>
        <v>0</v>
      </c>
      <c r="E83" s="1"/>
    </row>
    <row r="84" spans="1:5" ht="15" x14ac:dyDescent="0.2">
      <c r="A84" s="29">
        <v>2009</v>
      </c>
      <c r="B84" s="27"/>
      <c r="C84" s="27"/>
      <c r="D84" s="39">
        <f t="shared" si="1"/>
        <v>0</v>
      </c>
      <c r="E84" s="1"/>
    </row>
    <row r="85" spans="1:5" ht="15" x14ac:dyDescent="0.2">
      <c r="A85" s="29">
        <v>2010</v>
      </c>
      <c r="B85" s="27"/>
      <c r="C85" s="27"/>
      <c r="D85" s="39">
        <f t="shared" si="1"/>
        <v>0</v>
      </c>
      <c r="E85" s="1"/>
    </row>
    <row r="86" spans="1:5" ht="15" x14ac:dyDescent="0.2">
      <c r="A86" s="29">
        <v>2011</v>
      </c>
      <c r="B86" s="27"/>
      <c r="C86" s="27"/>
      <c r="D86" s="39">
        <f t="shared" si="1"/>
        <v>0</v>
      </c>
      <c r="E86" s="1"/>
    </row>
    <row r="87" spans="1:5" ht="15" x14ac:dyDescent="0.2">
      <c r="A87" s="29">
        <v>2012</v>
      </c>
      <c r="B87" s="27"/>
      <c r="C87" s="27"/>
      <c r="D87" s="39">
        <f t="shared" si="1"/>
        <v>0</v>
      </c>
      <c r="E87" s="1"/>
    </row>
    <row r="88" spans="1:5" ht="15" x14ac:dyDescent="0.2">
      <c r="A88" s="29">
        <v>2013</v>
      </c>
      <c r="B88" s="27"/>
      <c r="C88" s="27"/>
      <c r="D88" s="39">
        <f t="shared" si="1"/>
        <v>0</v>
      </c>
      <c r="E88" s="1"/>
    </row>
    <row r="89" spans="1:5" ht="15" x14ac:dyDescent="0.2">
      <c r="A89" s="29">
        <v>2014</v>
      </c>
      <c r="B89" s="27"/>
      <c r="C89" s="27"/>
      <c r="D89" s="39">
        <f t="shared" si="1"/>
        <v>0</v>
      </c>
      <c r="E89" s="1"/>
    </row>
    <row r="90" spans="1:5" ht="15.75" thickBot="1" x14ac:dyDescent="0.25">
      <c r="A90" s="30">
        <v>2015</v>
      </c>
      <c r="B90" s="28"/>
      <c r="C90" s="28"/>
      <c r="D90" s="40">
        <f t="shared" si="1"/>
        <v>0</v>
      </c>
      <c r="E90" s="1"/>
    </row>
    <row r="92" spans="1:5" ht="21" x14ac:dyDescent="0.35">
      <c r="A92" s="4" t="s">
        <v>34</v>
      </c>
    </row>
    <row r="93" spans="1:5" ht="15" thickBot="1" x14ac:dyDescent="0.25"/>
    <row r="94" spans="1:5" ht="50.25" thickBot="1" x14ac:dyDescent="0.25">
      <c r="B94" s="8" t="s">
        <v>37</v>
      </c>
      <c r="C94" s="37">
        <f>SUM(D35:D90)</f>
        <v>0</v>
      </c>
    </row>
    <row r="95" spans="1:5" ht="15" x14ac:dyDescent="0.25">
      <c r="C95" s="6"/>
    </row>
    <row r="96" spans="1:5" ht="15" x14ac:dyDescent="0.25">
      <c r="C96" s="35" t="s">
        <v>35</v>
      </c>
    </row>
  </sheetData>
  <mergeCells count="7">
    <mergeCell ref="A5:F12"/>
    <mergeCell ref="B23:C23"/>
    <mergeCell ref="B18:C18"/>
    <mergeCell ref="B19:C19"/>
    <mergeCell ref="B20:C20"/>
    <mergeCell ref="B22:C22"/>
    <mergeCell ref="B21:C21"/>
  </mergeCells>
  <phoneticPr fontId="0" type="noConversion"/>
  <dataValidations xWindow="445" yWindow="500" count="8">
    <dataValidation type="whole" operator="greaterThanOrEqual" allowBlank="1" showErrorMessage="1" errorTitle="Whole number required" error="The value must be reported as a whole number, greater than or equal to the opening year of the landfill." sqref="C27">
      <formula1>C26</formula1>
    </dataValidation>
    <dataValidation type="decimal" errorStyle="warning" allowBlank="1" showInputMessage="1" showErrorMessage="1" errorTitle="Reasonable Range" error="The value you have provided is outside the EPA estimated range for this data element.  Please double check this value and revise, if necessary. If you believe it to be correct, please submit the value as is." sqref="C35">
      <formula1>0</formula1>
      <formula2>0.5</formula2>
    </dataValidation>
    <dataValidation type="decimal" errorStyle="warning" allowBlank="1" showInputMessage="1" showErrorMessage="1" errorTitle="Reasonable Range" error="The value you have provided is outside the EPA estimated range for this data element.  Please double check this value and revise, if necessary. If you believe it to be correct, please submit the value as is." sqref="B35:B90 C36:C90">
      <formula1>0</formula1>
      <formula2>10000000</formula2>
    </dataValidation>
    <dataValidation type="decimal" errorStyle="warning" allowBlank="1" showInputMessage="1" showErrorMessage="1" errorTitle="Reasonable Range" error="The value you have provided is outside the EPA estimated range for this data element.  Please double check this value and revise, if necessary. If you believe it to be correct, please submit the value as is." sqref="C30">
      <formula1>0.2</formula1>
      <formula2>0.7</formula2>
    </dataValidation>
    <dataValidation type="decimal" errorStyle="warning" allowBlank="1" showInputMessage="1" showErrorMessage="1" errorTitle="Reasonable Range" error="The value you have provided is outside the EPA estimated range for this data element.  Please double check this value and revise, if necessary. If you believe it to be correct, please submit the value as is." sqref="C32">
      <formula1>0</formula1>
      <formula2>0.185</formula2>
    </dataValidation>
    <dataValidation type="whole" operator="greaterThanOrEqual" allowBlank="1" showErrorMessage="1" errorTitle="Whole number required" error="The value must be reported as a whole number, greater than or equal to 1960." sqref="C26">
      <formula1>1960</formula1>
    </dataValidation>
    <dataValidation type="decimal" allowBlank="1" showErrorMessage="1" errorTitle="Enter Fraction" error="Value must be greater than or equal to 0.5 and less than or equal to 1." sqref="C28">
      <formula1>0.5</formula1>
      <formula2>1</formula2>
    </dataValidation>
    <dataValidation errorStyle="warning" allowBlank="1" showInputMessage="1" showErrorMessage="1" sqref="B18:C22"/>
  </dataValidations>
  <pageMargins left="0.7" right="0.7" top="0.75" bottom="0.75" header="0.3" footer="0.3"/>
  <pageSetup scale="64" fitToHeight="0" orientation="landscape" r:id="rId1"/>
  <drawing r:id="rId2"/>
  <legacyDrawing r:id="rId3"/>
  <oleObjects>
    <mc:AlternateContent xmlns:mc="http://schemas.openxmlformats.org/markup-compatibility/2006">
      <mc:Choice Requires="x14">
        <oleObject progId="Equation.3" shapeId="1716" r:id="rId4">
          <objectPr defaultSize="0" autoPict="0" r:id="rId5">
            <anchor moveWithCells="1" sizeWithCells="1">
              <from>
                <xdr:col>1</xdr:col>
                <xdr:colOff>47625</xdr:colOff>
                <xdr:row>12</xdr:row>
                <xdr:rowOff>28575</xdr:rowOff>
              </from>
              <to>
                <xdr:col>5</xdr:col>
                <xdr:colOff>1562100</xdr:colOff>
                <xdr:row>15</xdr:row>
                <xdr:rowOff>171450</xdr:rowOff>
              </to>
            </anchor>
          </objectPr>
        </oleObject>
      </mc:Choice>
      <mc:Fallback>
        <oleObject progId="Equation.3" shapeId="1716"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
  <sheetViews>
    <sheetView showGridLines="0" workbookViewId="0">
      <selection activeCell="A17" sqref="A17"/>
    </sheetView>
  </sheetViews>
  <sheetFormatPr defaultRowHeight="15" x14ac:dyDescent="0.25"/>
  <cols>
    <col min="1" max="1" width="31" customWidth="1"/>
    <col min="2" max="5" width="20.28515625" customWidth="1"/>
  </cols>
  <sheetData>
    <row r="1" spans="1:5" ht="15.75" thickBot="1" x14ac:dyDescent="0.3">
      <c r="A1" t="s">
        <v>38</v>
      </c>
    </row>
    <row r="2" spans="1:5" ht="54.75" x14ac:dyDescent="0.3">
      <c r="A2" s="43" t="s">
        <v>23</v>
      </c>
      <c r="B2" s="44" t="s">
        <v>27</v>
      </c>
      <c r="C2" s="44" t="s">
        <v>28</v>
      </c>
      <c r="D2" s="44" t="s">
        <v>29</v>
      </c>
      <c r="E2" s="45" t="s">
        <v>30</v>
      </c>
    </row>
    <row r="3" spans="1:5" ht="45" x14ac:dyDescent="0.25">
      <c r="A3" s="46" t="s">
        <v>40</v>
      </c>
      <c r="B3" s="41">
        <v>0.22</v>
      </c>
      <c r="C3" s="41">
        <v>0.06</v>
      </c>
      <c r="D3" s="41">
        <v>0.12</v>
      </c>
      <c r="E3" s="47">
        <v>0.18</v>
      </c>
    </row>
    <row r="4" spans="1:5" ht="45" x14ac:dyDescent="0.25">
      <c r="A4" s="46" t="s">
        <v>41</v>
      </c>
      <c r="B4" s="42">
        <v>0.2</v>
      </c>
      <c r="C4" s="42">
        <v>0.02</v>
      </c>
      <c r="D4" s="41">
        <v>0.03</v>
      </c>
      <c r="E4" s="47">
        <v>0.04</v>
      </c>
    </row>
    <row r="5" spans="1:5" ht="45" x14ac:dyDescent="0.25">
      <c r="A5" s="46" t="s">
        <v>42</v>
      </c>
      <c r="B5" s="41">
        <v>0.43</v>
      </c>
      <c r="C5" s="41">
        <v>0.02</v>
      </c>
      <c r="D5" s="41">
        <v>0.03</v>
      </c>
      <c r="E5" s="47">
        <v>0.04</v>
      </c>
    </row>
    <row r="6" spans="1:5" ht="30" x14ac:dyDescent="0.25">
      <c r="A6" s="46" t="s">
        <v>24</v>
      </c>
      <c r="B6" s="41">
        <v>0.08</v>
      </c>
      <c r="C6" s="41">
        <v>0.02</v>
      </c>
      <c r="D6" s="41">
        <v>0.03</v>
      </c>
      <c r="E6" s="47">
        <v>0.04</v>
      </c>
    </row>
    <row r="7" spans="1:5" x14ac:dyDescent="0.25">
      <c r="A7" s="46" t="s">
        <v>43</v>
      </c>
      <c r="B7" s="41">
        <v>0.09</v>
      </c>
      <c r="C7" s="41">
        <v>0.02</v>
      </c>
      <c r="D7" s="41">
        <v>0.04</v>
      </c>
      <c r="E7" s="47">
        <v>0.06</v>
      </c>
    </row>
    <row r="8" spans="1:5" ht="45" x14ac:dyDescent="0.25">
      <c r="A8" s="46" t="s">
        <v>25</v>
      </c>
      <c r="B8" s="41">
        <v>0</v>
      </c>
      <c r="C8" s="41">
        <v>0</v>
      </c>
      <c r="D8" s="41">
        <v>0</v>
      </c>
      <c r="E8" s="47">
        <v>0</v>
      </c>
    </row>
    <row r="9" spans="1:5" ht="45.75" thickBot="1" x14ac:dyDescent="0.3">
      <c r="A9" s="48" t="s">
        <v>26</v>
      </c>
      <c r="B9" s="49">
        <v>0.2</v>
      </c>
      <c r="C9" s="50">
        <v>0.02</v>
      </c>
      <c r="D9" s="50">
        <v>0.04</v>
      </c>
      <c r="E9" s="51">
        <v>0.06</v>
      </c>
    </row>
    <row r="11" spans="1:5" ht="16.149999999999999" customHeight="1" x14ac:dyDescent="0.25">
      <c r="A11" s="61" t="s">
        <v>31</v>
      </c>
      <c r="B11" s="61"/>
      <c r="C11" s="61"/>
      <c r="D11" s="61"/>
      <c r="E11" s="61"/>
    </row>
    <row r="12" spans="1:5" x14ac:dyDescent="0.25">
      <c r="A12" s="61"/>
      <c r="B12" s="61"/>
      <c r="C12" s="61"/>
      <c r="D12" s="61"/>
      <c r="E12" s="61"/>
    </row>
    <row r="13" spans="1:5" x14ac:dyDescent="0.25">
      <c r="A13" s="61"/>
      <c r="B13" s="61"/>
      <c r="C13" s="61"/>
      <c r="D13" s="61"/>
      <c r="E13" s="61"/>
    </row>
  </sheetData>
  <mergeCells count="1">
    <mergeCell ref="A11:E13"/>
  </mergeCells>
  <phoneticPr fontId="0" type="noConversion"/>
  <pageMargins left="0.7" right="0.7" top="0.75" bottom="0.75" header="0.3" footer="0.3"/>
  <pageSetup scale="92"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Equation TT-1</vt:lpstr>
      <vt:lpstr>Table TT-1</vt:lpstr>
      <vt:lpstr>'Equation TT-1'!Print_Titles</vt:lpstr>
      <vt:lpstr>'Table TT-1'!Print_Titles</vt:lpstr>
    </vt:vector>
  </TitlesOfParts>
  <Company>EPA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2011-01-10T13:52:14Z</cp:lastPrinted>
  <dcterms:created xsi:type="dcterms:W3CDTF">2010-09-20T17:14:09Z</dcterms:created>
  <dcterms:modified xsi:type="dcterms:W3CDTF">2014-01-29T23:35:19Z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